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4" r:id="rId1"/>
  </sheets>
  <definedNames>
    <definedName name="_xlnm._FilterDatabase" localSheetId="0" hidden="1">Видеоэкраны!$A$1:$R$2</definedName>
  </definedNames>
  <calcPr calcId="162913" iterate="1"/>
</workbook>
</file>

<file path=xl/calcChain.xml><?xml version="1.0" encoding="utf-8"?>
<calcChain xmlns="http://schemas.openxmlformats.org/spreadsheetml/2006/main">
  <c r="N10" i="4" l="1"/>
  <c r="P10" i="4" s="1"/>
  <c r="Q10" i="4" s="1"/>
  <c r="N9" i="4"/>
  <c r="P9" i="4" s="1"/>
  <c r="Q9" i="4" s="1"/>
  <c r="N8" i="4"/>
  <c r="P8" i="4" s="1"/>
  <c r="Q8" i="4" s="1"/>
  <c r="N5" i="4" l="1"/>
  <c r="P5" i="4" s="1"/>
  <c r="Q5" i="4" s="1"/>
  <c r="N6" i="4"/>
  <c r="N4" i="4" l="1"/>
  <c r="P4" i="4" s="1"/>
  <c r="Q4" i="4" s="1"/>
  <c r="N7" i="4" l="1"/>
  <c r="P7" i="4" l="1"/>
  <c r="Q7" i="4" s="1"/>
  <c r="N3" i="4"/>
  <c r="P3" i="4" s="1"/>
  <c r="Q3" i="4" s="1"/>
  <c r="N2" i="4"/>
  <c r="P2" i="4" s="1"/>
  <c r="Q2" i="4" s="1"/>
  <c r="P6" i="4" l="1"/>
  <c r="Q6" i="4" s="1"/>
</calcChain>
</file>

<file path=xl/sharedStrings.xml><?xml version="1.0" encoding="utf-8"?>
<sst xmlns="http://schemas.openxmlformats.org/spreadsheetml/2006/main" count="120" uniqueCount="48">
  <si>
    <t>Город</t>
  </si>
  <si>
    <t>Адрес</t>
  </si>
  <si>
    <t>Выходов за период</t>
  </si>
  <si>
    <t>Аренда</t>
  </si>
  <si>
    <t>Выходов в сутки</t>
  </si>
  <si>
    <t>Вид конструкции</t>
  </si>
  <si>
    <t>Фото</t>
  </si>
  <si>
    <t>Координаты</t>
  </si>
  <si>
    <t>Выходов в час</t>
  </si>
  <si>
    <t>Карта</t>
  </si>
  <si>
    <t>Ролик, сек.</t>
  </si>
  <si>
    <t>Способ показа</t>
  </si>
  <si>
    <t>Волгоград</t>
  </si>
  <si>
    <t>7,11 х 1,19;  6,79 х 1,19</t>
  </si>
  <si>
    <t xml:space="preserve">15,0х1,19 </t>
  </si>
  <si>
    <t>48.637313, 44.435197</t>
  </si>
  <si>
    <t>1,8х1</t>
  </si>
  <si>
    <t>Видеоэкран</t>
  </si>
  <si>
    <t>7,77х3,64</t>
  </si>
  <si>
    <t>48.772262, 44.799511</t>
  </si>
  <si>
    <t>ТРК Мармелад</t>
  </si>
  <si>
    <t>1,41х0,805</t>
  </si>
  <si>
    <t>6,73х3,86</t>
  </si>
  <si>
    <t>Сторона</t>
  </si>
  <si>
    <t>А</t>
  </si>
  <si>
    <t>Локация</t>
  </si>
  <si>
    <t>ТЦ Акварель</t>
  </si>
  <si>
    <t xml:space="preserve"> ТРК ВОЛГАМОЛЛ</t>
  </si>
  <si>
    <t>ТРК Семь звёзд</t>
  </si>
  <si>
    <t>Расположение конструкции</t>
  </si>
  <si>
    <t>Университетский проспект, 107</t>
  </si>
  <si>
    <t>Зона фуд-корта</t>
  </si>
  <si>
    <t>ул. Александрова, 18А, Волжский</t>
  </si>
  <si>
    <t>1-2 этаж, зона фуд-корта</t>
  </si>
  <si>
    <t>Фудкорт</t>
  </si>
  <si>
    <t>ул. Землячки, 110Б</t>
  </si>
  <si>
    <t>В северном атриуме</t>
  </si>
  <si>
    <t>В центральном атриуме</t>
  </si>
  <si>
    <t>пл. Дзержинского,1б</t>
  </si>
  <si>
    <t>Размеры, м.</t>
  </si>
  <si>
    <t>2,24х2,08х2,24</t>
  </si>
  <si>
    <t>Статичная картинка, видеоролик</t>
  </si>
  <si>
    <t>Время работы</t>
  </si>
  <si>
    <t>ПН-ВС: 10:00 - 22:00</t>
  </si>
  <si>
    <t>ПН-ВС: 10:00 - 21:00</t>
  </si>
  <si>
    <t>Период, дней</t>
  </si>
  <si>
    <t>48.743880, 44.519410</t>
  </si>
  <si>
    <t>48.799671, 44.604758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</si>
</sst>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</cellStyleXfs>
  <cellXfs count="1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">
    <cellStyle name="Normal" xfId="2"/>
    <cellStyle name="Гиперссылка" xfId="1" builtinId="8"/>
    <cellStyle name="Обычный" xfId="0" builtinId="0"/>
    <cellStyle name="Обычн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tXw7erYYfRDpcw" TargetMode="External"/><Relationship Id="rId13" Type="http://schemas.openxmlformats.org/officeDocument/2006/relationships/hyperlink" Target="https://yandex.ru/maps/-/CLSTzQmC" TargetMode="External"/><Relationship Id="rId3" Type="http://schemas.openxmlformats.org/officeDocument/2006/relationships/hyperlink" Target="https://yandex.ru/maps/-/CDc7FXj8" TargetMode="External"/><Relationship Id="rId7" Type="http://schemas.openxmlformats.org/officeDocument/2006/relationships/hyperlink" Target="https://yandex.ru/maps/-/CDc7jCi7" TargetMode="External"/><Relationship Id="rId12" Type="http://schemas.openxmlformats.org/officeDocument/2006/relationships/hyperlink" Target="https://yandex.ru/maps/-/CLSTzQmC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rkwd2NUf3WCZLg" TargetMode="External"/><Relationship Id="rId16" Type="http://schemas.openxmlformats.org/officeDocument/2006/relationships/hyperlink" Target="https://disk.yandex.ru/i/I0F24255sZubmA" TargetMode="External"/><Relationship Id="rId1" Type="http://schemas.openxmlformats.org/officeDocument/2006/relationships/hyperlink" Target="https://disk.yandex.ru/i/TbiWCAVpTJWLAw" TargetMode="External"/><Relationship Id="rId6" Type="http://schemas.openxmlformats.org/officeDocument/2006/relationships/hyperlink" Target="https://disk.yandex.ru/i/ymL3YHd3wPQKjw" TargetMode="External"/><Relationship Id="rId11" Type="http://schemas.openxmlformats.org/officeDocument/2006/relationships/hyperlink" Target="https://yandex.ru/maps/-/CLSTaBom" TargetMode="External"/><Relationship Id="rId5" Type="http://schemas.openxmlformats.org/officeDocument/2006/relationships/hyperlink" Target="https://yandex.ru/maps/-/CDc7FXj8" TargetMode="External"/><Relationship Id="rId15" Type="http://schemas.openxmlformats.org/officeDocument/2006/relationships/hyperlink" Target="https://disk.yandex.ru/i/6LZiMsmviyTsPw" TargetMode="External"/><Relationship Id="rId10" Type="http://schemas.openxmlformats.org/officeDocument/2006/relationships/hyperlink" Target="https://yandex.ru/maps/-/CLSTaBom" TargetMode="External"/><Relationship Id="rId4" Type="http://schemas.openxmlformats.org/officeDocument/2006/relationships/hyperlink" Target="https://disk.yandex.ru/i/IQfZ1TY5_Ekk4A" TargetMode="External"/><Relationship Id="rId9" Type="http://schemas.openxmlformats.org/officeDocument/2006/relationships/hyperlink" Target="https://disk.yandex.ru/i/ZJiCouWuFmy-Bg" TargetMode="External"/><Relationship Id="rId14" Type="http://schemas.openxmlformats.org/officeDocument/2006/relationships/hyperlink" Target="https://disk.yandex.ru/i/P_bsJMSxirt5v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10"/>
  <sheetViews>
    <sheetView tabSelected="1" zoomScaleNormal="100" workbookViewId="0">
      <selection activeCell="B3" sqref="B3"/>
    </sheetView>
  </sheetViews>
  <sheetFormatPr defaultRowHeight="12.75" x14ac:dyDescent="0.25"/>
  <cols>
    <col min="1" max="2" width="18.7109375" style="1" customWidth="1"/>
    <col min="3" max="3" width="25.5703125" style="2" customWidth="1"/>
    <col min="4" max="4" width="15" style="2" customWidth="1"/>
    <col min="5" max="5" width="24" style="1" customWidth="1"/>
    <col min="6" max="6" width="20.85546875" style="1" customWidth="1"/>
    <col min="7" max="7" width="15" style="2" customWidth="1"/>
    <col min="8" max="9" width="21" style="1" customWidth="1"/>
    <col min="10" max="10" width="18.28515625" style="1" customWidth="1"/>
    <col min="11" max="11" width="20.140625" style="1" customWidth="1"/>
    <col min="12" max="13" width="18" style="1" customWidth="1"/>
    <col min="14" max="14" width="20.5703125" style="1" customWidth="1"/>
    <col min="15" max="15" width="20.140625" style="1" customWidth="1"/>
    <col min="16" max="16" width="21.85546875" style="1" customWidth="1"/>
    <col min="17" max="18" width="23.85546875" style="3" customWidth="1"/>
    <col min="19" max="16384" width="9.140625" style="1"/>
  </cols>
  <sheetData>
    <row r="1" spans="1:18" s="5" customFormat="1" ht="25.5" x14ac:dyDescent="0.25">
      <c r="A1" s="6" t="s">
        <v>0</v>
      </c>
      <c r="B1" s="6" t="s">
        <v>25</v>
      </c>
      <c r="C1" s="6" t="s">
        <v>1</v>
      </c>
      <c r="D1" s="6" t="s">
        <v>9</v>
      </c>
      <c r="E1" s="6" t="s">
        <v>5</v>
      </c>
      <c r="F1" s="7" t="s">
        <v>29</v>
      </c>
      <c r="G1" s="6" t="s">
        <v>6</v>
      </c>
      <c r="H1" s="8" t="s">
        <v>39</v>
      </c>
      <c r="I1" s="6" t="s">
        <v>23</v>
      </c>
      <c r="J1" s="6" t="s">
        <v>11</v>
      </c>
      <c r="K1" s="6" t="s">
        <v>10</v>
      </c>
      <c r="L1" s="6" t="s">
        <v>8</v>
      </c>
      <c r="M1" s="7" t="s">
        <v>42</v>
      </c>
      <c r="N1" s="6" t="s">
        <v>4</v>
      </c>
      <c r="O1" s="6" t="s">
        <v>45</v>
      </c>
      <c r="P1" s="6" t="s">
        <v>2</v>
      </c>
      <c r="Q1" s="6" t="s">
        <v>3</v>
      </c>
      <c r="R1" s="6" t="s">
        <v>7</v>
      </c>
    </row>
    <row r="2" spans="1:18" ht="25.5" x14ac:dyDescent="0.25">
      <c r="A2" s="9" t="s">
        <v>12</v>
      </c>
      <c r="B2" s="9" t="s">
        <v>20</v>
      </c>
      <c r="C2" s="10" t="s">
        <v>35</v>
      </c>
      <c r="D2" s="11" t="s">
        <v>9</v>
      </c>
      <c r="E2" s="9" t="s">
        <v>17</v>
      </c>
      <c r="F2" s="9"/>
      <c r="G2" s="12" t="s">
        <v>6</v>
      </c>
      <c r="H2" s="10" t="s">
        <v>13</v>
      </c>
      <c r="I2" s="10" t="s">
        <v>24</v>
      </c>
      <c r="J2" s="13" t="s">
        <v>41</v>
      </c>
      <c r="K2" s="9">
        <v>10</v>
      </c>
      <c r="L2" s="9">
        <v>12</v>
      </c>
      <c r="M2" s="14" t="s">
        <v>43</v>
      </c>
      <c r="N2" s="9">
        <f>12*L2</f>
        <v>144</v>
      </c>
      <c r="O2" s="9">
        <v>30</v>
      </c>
      <c r="P2" s="9">
        <f>O2*N2</f>
        <v>4320</v>
      </c>
      <c r="Q2" s="4">
        <f>2.3*P2*K2</f>
        <v>99360</v>
      </c>
      <c r="R2" s="14" t="s">
        <v>46</v>
      </c>
    </row>
    <row r="3" spans="1:18" ht="25.5" x14ac:dyDescent="0.25">
      <c r="A3" s="9" t="s">
        <v>12</v>
      </c>
      <c r="B3" s="9" t="s">
        <v>20</v>
      </c>
      <c r="C3" s="10" t="s">
        <v>35</v>
      </c>
      <c r="D3" s="11" t="s">
        <v>9</v>
      </c>
      <c r="E3" s="9" t="s">
        <v>17</v>
      </c>
      <c r="F3" s="9"/>
      <c r="G3" s="12" t="s">
        <v>6</v>
      </c>
      <c r="H3" s="9" t="s">
        <v>14</v>
      </c>
      <c r="I3" s="10" t="s">
        <v>24</v>
      </c>
      <c r="J3" s="13" t="s">
        <v>41</v>
      </c>
      <c r="K3" s="9">
        <v>10</v>
      </c>
      <c r="L3" s="9">
        <v>12</v>
      </c>
      <c r="M3" s="14" t="s">
        <v>43</v>
      </c>
      <c r="N3" s="9">
        <f>12*L3</f>
        <v>144</v>
      </c>
      <c r="O3" s="9">
        <v>30</v>
      </c>
      <c r="P3" s="9">
        <f>O3*N3</f>
        <v>4320</v>
      </c>
      <c r="Q3" s="4">
        <f>0.7*P3*K3</f>
        <v>30240</v>
      </c>
      <c r="R3" s="14" t="s">
        <v>46</v>
      </c>
    </row>
    <row r="4" spans="1:18" ht="25.5" x14ac:dyDescent="0.25">
      <c r="A4" s="9" t="s">
        <v>12</v>
      </c>
      <c r="B4" s="9" t="s">
        <v>20</v>
      </c>
      <c r="C4" s="10" t="s">
        <v>35</v>
      </c>
      <c r="D4" s="11" t="s">
        <v>9</v>
      </c>
      <c r="E4" s="9" t="s">
        <v>17</v>
      </c>
      <c r="F4" s="9"/>
      <c r="G4" s="12" t="s">
        <v>6</v>
      </c>
      <c r="H4" s="9" t="s">
        <v>22</v>
      </c>
      <c r="I4" s="10" t="s">
        <v>24</v>
      </c>
      <c r="J4" s="13" t="s">
        <v>41</v>
      </c>
      <c r="K4" s="9">
        <v>10</v>
      </c>
      <c r="L4" s="9">
        <v>12</v>
      </c>
      <c r="M4" s="14" t="s">
        <v>43</v>
      </c>
      <c r="N4" s="9">
        <f>12*L4</f>
        <v>144</v>
      </c>
      <c r="O4" s="9">
        <v>30</v>
      </c>
      <c r="P4" s="9">
        <f>O4*N4</f>
        <v>4320</v>
      </c>
      <c r="Q4" s="4">
        <f>0.9*P4*K4</f>
        <v>38880</v>
      </c>
      <c r="R4" s="14" t="s">
        <v>46</v>
      </c>
    </row>
    <row r="5" spans="1:18" ht="25.5" x14ac:dyDescent="0.25">
      <c r="A5" s="9" t="s">
        <v>12</v>
      </c>
      <c r="B5" s="9" t="s">
        <v>26</v>
      </c>
      <c r="C5" s="15" t="s">
        <v>30</v>
      </c>
      <c r="D5" s="12" t="s">
        <v>9</v>
      </c>
      <c r="E5" s="9" t="s">
        <v>17</v>
      </c>
      <c r="F5" s="9"/>
      <c r="G5" s="12" t="s">
        <v>6</v>
      </c>
      <c r="H5" s="16" t="s">
        <v>16</v>
      </c>
      <c r="I5" s="10" t="s">
        <v>24</v>
      </c>
      <c r="J5" s="13" t="s">
        <v>41</v>
      </c>
      <c r="K5" s="9">
        <v>15</v>
      </c>
      <c r="L5" s="9">
        <v>60</v>
      </c>
      <c r="M5" s="14" t="s">
        <v>43</v>
      </c>
      <c r="N5" s="9">
        <f>12*L5</f>
        <v>720</v>
      </c>
      <c r="O5" s="9">
        <v>30</v>
      </c>
      <c r="P5" s="9">
        <f>30*N5</f>
        <v>21600</v>
      </c>
      <c r="Q5" s="4">
        <f>0.25*P5*K5</f>
        <v>81000</v>
      </c>
      <c r="R5" s="17" t="s">
        <v>15</v>
      </c>
    </row>
    <row r="6" spans="1:18" ht="25.5" x14ac:dyDescent="0.25">
      <c r="A6" s="9" t="s">
        <v>12</v>
      </c>
      <c r="B6" s="9" t="s">
        <v>26</v>
      </c>
      <c r="C6" s="15" t="s">
        <v>30</v>
      </c>
      <c r="D6" s="12" t="s">
        <v>9</v>
      </c>
      <c r="E6" s="9" t="s">
        <v>17</v>
      </c>
      <c r="F6" s="9" t="s">
        <v>31</v>
      </c>
      <c r="G6" s="12" t="s">
        <v>6</v>
      </c>
      <c r="H6" s="16" t="s">
        <v>18</v>
      </c>
      <c r="I6" s="10" t="s">
        <v>24</v>
      </c>
      <c r="J6" s="13" t="s">
        <v>41</v>
      </c>
      <c r="K6" s="9">
        <v>10</v>
      </c>
      <c r="L6" s="9">
        <v>12</v>
      </c>
      <c r="M6" s="14" t="s">
        <v>43</v>
      </c>
      <c r="N6" s="9">
        <f t="shared" ref="N6" si="0">12*L6</f>
        <v>144</v>
      </c>
      <c r="O6" s="9">
        <v>30</v>
      </c>
      <c r="P6" s="9">
        <f t="shared" ref="P6" si="1">30*N6</f>
        <v>4320</v>
      </c>
      <c r="Q6" s="4">
        <f>0.7*P6*K6</f>
        <v>30240</v>
      </c>
      <c r="R6" s="17" t="s">
        <v>15</v>
      </c>
    </row>
    <row r="7" spans="1:18" ht="25.5" x14ac:dyDescent="0.25">
      <c r="A7" s="9" t="s">
        <v>12</v>
      </c>
      <c r="B7" s="9" t="s">
        <v>27</v>
      </c>
      <c r="C7" s="15" t="s">
        <v>32</v>
      </c>
      <c r="D7" s="12" t="s">
        <v>9</v>
      </c>
      <c r="E7" s="9" t="s">
        <v>17</v>
      </c>
      <c r="F7" s="9" t="s">
        <v>33</v>
      </c>
      <c r="G7" s="12" t="s">
        <v>6</v>
      </c>
      <c r="H7" s="16" t="s">
        <v>21</v>
      </c>
      <c r="I7" s="10" t="s">
        <v>24</v>
      </c>
      <c r="J7" s="13" t="s">
        <v>41</v>
      </c>
      <c r="K7" s="9">
        <v>10</v>
      </c>
      <c r="L7" s="9">
        <v>6</v>
      </c>
      <c r="M7" s="14" t="s">
        <v>43</v>
      </c>
      <c r="N7" s="9">
        <f>12*L7</f>
        <v>72</v>
      </c>
      <c r="O7" s="9">
        <v>30</v>
      </c>
      <c r="P7" s="9">
        <f t="shared" ref="P7:P10" si="2">30*N7</f>
        <v>2160</v>
      </c>
      <c r="Q7" s="4">
        <f>(2.5*P7*K7)</f>
        <v>54000</v>
      </c>
      <c r="R7" s="14" t="s">
        <v>19</v>
      </c>
    </row>
    <row r="8" spans="1:18" ht="25.5" x14ac:dyDescent="0.25">
      <c r="A8" s="9" t="s">
        <v>12</v>
      </c>
      <c r="B8" s="9" t="s">
        <v>20</v>
      </c>
      <c r="C8" s="10" t="s">
        <v>35</v>
      </c>
      <c r="D8" s="11" t="s">
        <v>9</v>
      </c>
      <c r="E8" s="9" t="s">
        <v>17</v>
      </c>
      <c r="F8" s="9" t="s">
        <v>34</v>
      </c>
      <c r="G8" s="11" t="s">
        <v>6</v>
      </c>
      <c r="H8" s="14" t="s">
        <v>40</v>
      </c>
      <c r="I8" s="10" t="s">
        <v>24</v>
      </c>
      <c r="J8" s="13" t="s">
        <v>41</v>
      </c>
      <c r="K8" s="14">
        <v>15</v>
      </c>
      <c r="L8" s="14">
        <v>12</v>
      </c>
      <c r="M8" s="14" t="s">
        <v>43</v>
      </c>
      <c r="N8" s="9">
        <f t="shared" ref="N8" si="3">12*L8</f>
        <v>144</v>
      </c>
      <c r="O8" s="9">
        <v>30</v>
      </c>
      <c r="P8" s="9">
        <f t="shared" si="2"/>
        <v>4320</v>
      </c>
      <c r="Q8" s="4">
        <f>(1.6*P8*K8)</f>
        <v>103680</v>
      </c>
      <c r="R8" s="14" t="s">
        <v>46</v>
      </c>
    </row>
    <row r="9" spans="1:18" ht="25.5" x14ac:dyDescent="0.25">
      <c r="A9" s="9" t="s">
        <v>12</v>
      </c>
      <c r="B9" s="14" t="s">
        <v>28</v>
      </c>
      <c r="C9" s="18" t="s">
        <v>38</v>
      </c>
      <c r="D9" s="11" t="s">
        <v>9</v>
      </c>
      <c r="E9" s="9" t="s">
        <v>17</v>
      </c>
      <c r="F9" s="9" t="s">
        <v>36</v>
      </c>
      <c r="G9" s="11" t="s">
        <v>6</v>
      </c>
      <c r="H9" s="14"/>
      <c r="I9" s="10" t="s">
        <v>24</v>
      </c>
      <c r="J9" s="13" t="s">
        <v>41</v>
      </c>
      <c r="K9" s="14">
        <v>10</v>
      </c>
      <c r="L9" s="14">
        <v>12</v>
      </c>
      <c r="M9" s="14" t="s">
        <v>44</v>
      </c>
      <c r="N9" s="9">
        <f>11*L9</f>
        <v>132</v>
      </c>
      <c r="O9" s="9">
        <v>30</v>
      </c>
      <c r="P9" s="9">
        <f t="shared" si="2"/>
        <v>3960</v>
      </c>
      <c r="Q9" s="4">
        <f>(0.9*P9*K9)</f>
        <v>35640</v>
      </c>
      <c r="R9" s="14" t="s">
        <v>47</v>
      </c>
    </row>
    <row r="10" spans="1:18" ht="25.5" x14ac:dyDescent="0.25">
      <c r="A10" s="9" t="s">
        <v>12</v>
      </c>
      <c r="B10" s="14" t="s">
        <v>28</v>
      </c>
      <c r="C10" s="18" t="s">
        <v>38</v>
      </c>
      <c r="D10" s="11" t="s">
        <v>9</v>
      </c>
      <c r="E10" s="9" t="s">
        <v>17</v>
      </c>
      <c r="F10" s="9" t="s">
        <v>37</v>
      </c>
      <c r="G10" s="11" t="s">
        <v>6</v>
      </c>
      <c r="H10" s="14"/>
      <c r="I10" s="10" t="s">
        <v>24</v>
      </c>
      <c r="J10" s="13" t="s">
        <v>41</v>
      </c>
      <c r="K10" s="14">
        <v>10</v>
      </c>
      <c r="L10" s="14">
        <v>12</v>
      </c>
      <c r="M10" s="14" t="s">
        <v>44</v>
      </c>
      <c r="N10" s="9">
        <f>11*L10</f>
        <v>132</v>
      </c>
      <c r="O10" s="9">
        <v>30</v>
      </c>
      <c r="P10" s="9">
        <f t="shared" si="2"/>
        <v>3960</v>
      </c>
      <c r="Q10" s="4">
        <f>(0.9*P10*K10)</f>
        <v>35640</v>
      </c>
      <c r="R10" s="14" t="s">
        <v>47</v>
      </c>
    </row>
  </sheetData>
  <autoFilter ref="A1:R2"/>
  <hyperlinks>
    <hyperlink ref="G2" r:id="rId1"/>
    <hyperlink ref="G3" r:id="rId2"/>
    <hyperlink ref="D5" r:id="rId3"/>
    <hyperlink ref="G5" r:id="rId4"/>
    <hyperlink ref="D6" r:id="rId5"/>
    <hyperlink ref="G6" r:id="rId6"/>
    <hyperlink ref="D7" r:id="rId7"/>
    <hyperlink ref="G7" r:id="rId8"/>
    <hyperlink ref="G4" r:id="rId9"/>
    <hyperlink ref="D8" r:id="rId10"/>
    <hyperlink ref="D2:D4" r:id="rId11" display="Карта"/>
    <hyperlink ref="D9" r:id="rId12"/>
    <hyperlink ref="D10" r:id="rId13"/>
    <hyperlink ref="G8" r:id="rId14"/>
    <hyperlink ref="G9" r:id="rId15"/>
    <hyperlink ref="G10" r:id="rId16"/>
  </hyperlinks>
  <pageMargins left="0.25" right="0.25" top="0.75" bottom="0.75" header="0.3" footer="0.3"/>
  <pageSetup paperSize="9" orientation="portrait" horizontalDpi="300" verticalDpi="30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2026-01-03T20:54:17Z</dcterms:modified>
</cp:coreProperties>
</file>